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99510ee3dcd92d0/Desktop/Berkley/"/>
    </mc:Choice>
  </mc:AlternateContent>
  <xr:revisionPtr revIDLastSave="6" documentId="8_{0637730B-54C7-409A-86DE-67973667D4D8}" xr6:coauthVersionLast="47" xr6:coauthVersionMax="47" xr10:uidLastSave="{77FE91C6-973E-496D-B3EE-578CA5F84D42}"/>
  <bookViews>
    <workbookView xWindow="-120" yWindow="-120" windowWidth="38640" windowHeight="15720" xr2:uid="{D596EA46-16E6-4C0A-B27F-9C6B1A6155E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B20" i="2"/>
  <c r="C19" i="2"/>
  <c r="D19" i="2" s="1"/>
  <c r="E19" i="2" s="1"/>
  <c r="F19" i="2" s="1"/>
  <c r="B19" i="2"/>
  <c r="C18" i="2"/>
  <c r="B18" i="2"/>
  <c r="D18" i="2"/>
  <c r="E18" i="2" s="1"/>
  <c r="F18" i="2" s="1"/>
  <c r="G18" i="2" s="1"/>
  <c r="D25" i="2"/>
  <c r="E25" i="2" s="1"/>
  <c r="F25" i="2" s="1"/>
  <c r="G25" i="2" s="1"/>
  <c r="G47" i="2"/>
  <c r="F47" i="2"/>
  <c r="E47" i="2"/>
  <c r="D47" i="2"/>
  <c r="C47" i="2"/>
  <c r="B47" i="2"/>
  <c r="G19" i="2" l="1"/>
  <c r="G27" i="2" s="1"/>
  <c r="F27" i="2"/>
  <c r="E27" i="2"/>
  <c r="D27" i="2"/>
  <c r="C27" i="2"/>
  <c r="B2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<sst xmlns="http://schemas.openxmlformats.org/spreadsheetml/2006/main" count="31" uniqueCount="21">
  <si>
    <t>Fiscal Year</t>
  </si>
  <si>
    <t>General Operations</t>
  </si>
  <si>
    <t>SBRHS Stabilization</t>
  </si>
  <si>
    <t>Berkley Community School</t>
  </si>
  <si>
    <t>Bristol Plymouth</t>
  </si>
  <si>
    <t>Operational Override*</t>
  </si>
  <si>
    <t>Town Hall</t>
  </si>
  <si>
    <t>Multi-Purpose Debt Exclusion</t>
  </si>
  <si>
    <t xml:space="preserve">Somerset Berkley HS </t>
  </si>
  <si>
    <t>Expected Property Tax</t>
  </si>
  <si>
    <t>Berkley Property Tax Projection</t>
  </si>
  <si>
    <t>Cost per Thousand</t>
  </si>
  <si>
    <t>Expected Tax Rate</t>
  </si>
  <si>
    <t>Add prop 2 1/2 increase</t>
  </si>
  <si>
    <t>Add Prop 2 1/2 increase</t>
  </si>
  <si>
    <t>Home Value</t>
  </si>
  <si>
    <t>This calculator is used to help residents determine the increase in annualtax burden with the proposed override</t>
  </si>
  <si>
    <t xml:space="preserve">*How to use:  Input your home's assed value into the cell highlighted in yellow.  </t>
  </si>
  <si>
    <t>Your projected property tax burden for the next 5 years will be computed by the calculator.</t>
  </si>
  <si>
    <t>Funds</t>
  </si>
  <si>
    <t>*Proposed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</si>
</sst>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1" xfId="1" applyFont="1" applyBorder="1"/>
    <xf numFmtId="44" fontId="0" fillId="2" borderId="1" xfId="1" applyFont="1" applyFill="1" applyBorder="1"/>
    <xf numFmtId="44" fontId="2" fillId="0" borderId="1" xfId="1" applyFont="1" applyBorder="1"/>
    <xf numFmtId="164" fontId="2" fillId="0" borderId="1" xfId="1" applyNumberFormat="1" applyFont="1" applyBorder="1"/>
    <xf numFmtId="0" fontId="0" fillId="0" borderId="1" xfId="0" applyBorder="1"/>
    <xf numFmtId="0" fontId="2" fillId="0" borderId="1" xfId="0" applyFont="1" applyBorder="1"/>
    <xf numFmtId="0" fontId="0" fillId="3" borderId="0" xfId="0" applyFill="1"/>
    <xf numFmtId="37" fontId="2" fillId="4" borderId="1" xfId="1" applyNumberFormat="1" applyFont="1" applyFill="1" applyBorder="1"/>
    <xf numFmtId="44" fontId="0" fillId="3" borderId="1" xfId="1" applyFont="1" applyFill="1" applyBorder="1"/>
    <xf numFmtId="44" fontId="2" fillId="3" borderId="1" xfId="1" applyFont="1" applyFill="1" applyBorder="1"/>
    <xf numFmtId="0" fontId="0" fillId="0" borderId="0" xfId="0" applyBorder="1"/>
    <xf numFmtId="0" fontId="3" fillId="0" borderId="0" xfId="0" applyFont="1" applyBorder="1"/>
    <xf numFmtId="44" fontId="2" fillId="0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5" name="AutoShape 1" descr="Town of Berkley, Massachusetts">
          <a:extLst>
            <a:ext uri="{FF2B5EF4-FFF2-40B4-BE49-F238E27FC236}">
              <a16:creationId xmlns:a16="http://schemas.microsoft.com/office/drawing/2014/main" id="{522B92BA-5687-EAF5-9723-066D24196A05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22F4-C637-4BCE-A75A-26650D975EFE}">
  <sheetPr>
    <pageSetUpPr fitToPage="1"/>
  </sheetPr>
  <dimension ref="A1:I49"/>
  <sheetViews>
    <sheetView tabSelected="1" workbookViewId="0">
      <selection activeCell="L20" sqref="L20"/>
    </sheetView>
  </sheetViews>
  <sheetFormatPr defaultRowHeight="15" x14ac:dyDescent="0.25"/>
  <cols>
    <col min="1" max="1" width="27.42578125" bestFit="1" customWidth="1"/>
    <col min="2" max="2" width="17.7109375" customWidth="1"/>
    <col min="3" max="7" width="14.28515625" bestFit="1" customWidth="1"/>
    <col min="16" max="16" width="27.28515625" bestFit="1" customWidth="1"/>
  </cols>
  <sheetData>
    <row r="1" spans="1:7" x14ac:dyDescent="0.25">
      <c r="A1" s="12"/>
      <c r="B1" s="12"/>
      <c r="C1" s="12"/>
      <c r="D1" s="12"/>
      <c r="E1" s="12"/>
      <c r="F1" s="12"/>
      <c r="G1" s="12"/>
    </row>
    <row r="2" spans="1:7" x14ac:dyDescent="0.25">
      <c r="A2" s="12"/>
      <c r="B2" s="12"/>
      <c r="C2" s="12"/>
      <c r="D2" s="12"/>
      <c r="E2" s="12"/>
      <c r="F2" s="12"/>
      <c r="G2" s="12"/>
    </row>
    <row r="3" spans="1:7" ht="131.25" customHeight="1" x14ac:dyDescent="0.45">
      <c r="A3" s="12" t="e" vm="1">
        <v>#VALUE!</v>
      </c>
      <c r="B3" s="13" t="s">
        <v>10</v>
      </c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2" t="s">
        <v>16</v>
      </c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2" t="s">
        <v>17</v>
      </c>
      <c r="B7" s="12"/>
      <c r="C7" s="12"/>
      <c r="D7" s="12"/>
      <c r="E7" s="12"/>
      <c r="F7" s="12"/>
      <c r="G7" s="12"/>
    </row>
    <row r="8" spans="1:7" x14ac:dyDescent="0.25">
      <c r="A8" s="12" t="s">
        <v>18</v>
      </c>
      <c r="B8" s="12"/>
      <c r="C8" s="12"/>
      <c r="D8" s="12"/>
      <c r="E8" s="12"/>
      <c r="F8" s="12"/>
      <c r="G8" s="12"/>
    </row>
    <row r="9" spans="1:7" x14ac:dyDescent="0.25">
      <c r="A9" s="12"/>
      <c r="B9" s="12"/>
      <c r="C9" s="12"/>
      <c r="D9" s="12"/>
      <c r="E9" s="12"/>
      <c r="F9" s="12"/>
      <c r="G9" s="12"/>
    </row>
    <row r="10" spans="1:7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x14ac:dyDescent="0.25">
      <c r="A12" s="12"/>
      <c r="B12" s="12"/>
      <c r="C12" s="12"/>
      <c r="D12" s="12"/>
      <c r="E12" s="12"/>
      <c r="F12" s="12"/>
      <c r="G12" s="12"/>
    </row>
    <row r="13" spans="1:7" x14ac:dyDescent="0.25">
      <c r="A13" s="4" t="s">
        <v>15</v>
      </c>
      <c r="B13" s="2"/>
      <c r="C13" s="2"/>
      <c r="D13" s="2"/>
      <c r="E13" s="2"/>
      <c r="F13" s="2"/>
      <c r="G13" s="2"/>
    </row>
    <row r="14" spans="1:7" x14ac:dyDescent="0.25">
      <c r="A14" s="9">
        <v>500000</v>
      </c>
      <c r="B14" s="2"/>
      <c r="C14" s="2"/>
      <c r="D14" s="2"/>
      <c r="E14" s="2"/>
      <c r="F14" s="2"/>
      <c r="G14" s="2"/>
    </row>
    <row r="15" spans="1:7" x14ac:dyDescent="0.25">
      <c r="A15" s="10"/>
      <c r="B15" s="11"/>
      <c r="C15" s="11"/>
      <c r="D15" s="11"/>
      <c r="E15" s="11" t="s">
        <v>0</v>
      </c>
      <c r="F15" s="11"/>
      <c r="G15" s="11"/>
    </row>
    <row r="16" spans="1:7" x14ac:dyDescent="0.25">
      <c r="A16" s="14" t="s">
        <v>19</v>
      </c>
      <c r="B16" s="5">
        <v>2026</v>
      </c>
      <c r="C16" s="5">
        <v>2027</v>
      </c>
      <c r="D16" s="5">
        <v>2028</v>
      </c>
      <c r="E16" s="5">
        <v>2029</v>
      </c>
      <c r="F16" s="5">
        <v>2030</v>
      </c>
      <c r="G16" s="5">
        <v>2031</v>
      </c>
    </row>
    <row r="17" spans="1:7" x14ac:dyDescent="0.25">
      <c r="B17" s="2"/>
      <c r="C17" s="2"/>
      <c r="D17" s="2"/>
      <c r="E17" s="2"/>
      <c r="F17" s="2"/>
      <c r="G17" s="2"/>
    </row>
    <row r="18" spans="1:7" x14ac:dyDescent="0.25">
      <c r="A18" s="4" t="s">
        <v>1</v>
      </c>
      <c r="B18" s="2">
        <f>(A14*8.85)/1000</f>
        <v>4425</v>
      </c>
      <c r="C18" s="2">
        <f>((A14*8.85)*1.025)/1000</f>
        <v>4535.625</v>
      </c>
      <c r="D18" s="2">
        <f t="shared" ref="D18:G19" si="0">(C18*1.025)</f>
        <v>4649.015625</v>
      </c>
      <c r="E18" s="2">
        <f t="shared" si="0"/>
        <v>4765.2410156249998</v>
      </c>
      <c r="F18" s="2">
        <f t="shared" si="0"/>
        <v>4884.3720410156247</v>
      </c>
      <c r="G18" s="2">
        <f t="shared" si="0"/>
        <v>5006.4813420410146</v>
      </c>
    </row>
    <row r="19" spans="1:7" x14ac:dyDescent="0.25">
      <c r="A19" s="4" t="s">
        <v>2</v>
      </c>
      <c r="B19" s="2">
        <f>(A14*2.19)/1000</f>
        <v>1095</v>
      </c>
      <c r="C19" s="2">
        <f>((A14*2.19)*1.025)/1000</f>
        <v>1122.375</v>
      </c>
      <c r="D19" s="2">
        <f t="shared" si="0"/>
        <v>1150.4343749999998</v>
      </c>
      <c r="E19" s="2">
        <f t="shared" si="0"/>
        <v>1179.1952343749997</v>
      </c>
      <c r="F19" s="2">
        <f t="shared" si="0"/>
        <v>1208.6751152343745</v>
      </c>
      <c r="G19" s="2">
        <f t="shared" si="0"/>
        <v>1238.8919931152338</v>
      </c>
    </row>
    <row r="20" spans="1:7" x14ac:dyDescent="0.25">
      <c r="A20" s="4" t="s">
        <v>7</v>
      </c>
      <c r="B20" s="2">
        <f>(A14*0.18)/1000</f>
        <v>90</v>
      </c>
      <c r="C20" s="3"/>
      <c r="D20" s="3"/>
      <c r="E20" s="3"/>
      <c r="F20" s="3"/>
      <c r="G20" s="3"/>
    </row>
    <row r="21" spans="1:7" x14ac:dyDescent="0.25">
      <c r="A21" s="4" t="s">
        <v>6</v>
      </c>
      <c r="B21" s="2">
        <f>(A14*0.17)/1000</f>
        <v>85</v>
      </c>
      <c r="C21" s="2">
        <f>(A14*0.17)/1000</f>
        <v>85</v>
      </c>
      <c r="D21" s="2">
        <f>(A14*0.17)/1000</f>
        <v>85</v>
      </c>
      <c r="E21" s="2">
        <f>(A14*0.17)/1000</f>
        <v>85</v>
      </c>
      <c r="F21" s="2">
        <f>(A14*0.17)/1000</f>
        <v>85</v>
      </c>
      <c r="G21" s="2">
        <f>(A14*0.17)/1000</f>
        <v>85</v>
      </c>
    </row>
    <row r="22" spans="1:7" x14ac:dyDescent="0.25">
      <c r="A22" s="4" t="s">
        <v>8</v>
      </c>
      <c r="B22" s="2">
        <f>(A14*0.39)/1000</f>
        <v>195</v>
      </c>
      <c r="C22" s="2">
        <f>(A14*0.39)/1000</f>
        <v>195</v>
      </c>
      <c r="D22" s="2">
        <f>(A14*0.39)/1000</f>
        <v>195</v>
      </c>
      <c r="E22" s="2">
        <f>(A14*0.39)/1000</f>
        <v>195</v>
      </c>
      <c r="F22" s="2">
        <f>(A14*0.39)/1000</f>
        <v>195</v>
      </c>
      <c r="G22" s="2">
        <f>(A14*0.39)/1000</f>
        <v>195</v>
      </c>
    </row>
    <row r="23" spans="1:7" x14ac:dyDescent="0.25">
      <c r="A23" s="4" t="s">
        <v>3</v>
      </c>
      <c r="B23" s="2">
        <f>(A14*0.17)/1000</f>
        <v>85</v>
      </c>
      <c r="C23" s="2">
        <f>(A14*1.73)/1000</f>
        <v>865</v>
      </c>
      <c r="D23" s="2">
        <f>(A14*2.21)/1000</f>
        <v>1105</v>
      </c>
      <c r="E23" s="2">
        <f>(A14*2.19)/1000</f>
        <v>1095</v>
      </c>
      <c r="F23" s="2">
        <f>(A14*2.19)/1000</f>
        <v>1095</v>
      </c>
      <c r="G23" s="2">
        <f>(A14*2.19)/1000</f>
        <v>1095</v>
      </c>
    </row>
    <row r="24" spans="1:7" x14ac:dyDescent="0.25">
      <c r="A24" s="4" t="s">
        <v>4</v>
      </c>
      <c r="B24" s="2">
        <f>(A14*0.4)/1000</f>
        <v>200</v>
      </c>
      <c r="C24" s="2">
        <f>(A14*0.41)/1000</f>
        <v>205</v>
      </c>
      <c r="D24" s="2">
        <f>(A14*0.49)/1000</f>
        <v>245</v>
      </c>
      <c r="E24" s="2">
        <f>(A14*0.49)/1000</f>
        <v>245</v>
      </c>
      <c r="F24" s="2">
        <f>(A14*0.49)/1000</f>
        <v>245</v>
      </c>
      <c r="G24" s="2">
        <f>(A14*0.49)/1000</f>
        <v>245</v>
      </c>
    </row>
    <row r="25" spans="1:7" x14ac:dyDescent="0.25">
      <c r="A25" s="4" t="s">
        <v>5</v>
      </c>
      <c r="B25" s="2"/>
      <c r="C25" s="2">
        <f>(A14*3.44)/1000</f>
        <v>1720</v>
      </c>
      <c r="D25" s="2">
        <f>(C25*1.025)</f>
        <v>1762.9999999999998</v>
      </c>
      <c r="E25" s="2">
        <f>(D25*1.025)</f>
        <v>1807.0749999999996</v>
      </c>
      <c r="F25" s="2">
        <f>(E25*1.025)</f>
        <v>1852.2518749999995</v>
      </c>
      <c r="G25" s="2">
        <f>(F25*1.025)</f>
        <v>1898.5581718749993</v>
      </c>
    </row>
    <row r="26" spans="1:7" x14ac:dyDescent="0.25">
      <c r="A26" s="4"/>
      <c r="B26" s="2"/>
      <c r="C26" s="2"/>
      <c r="D26" s="2"/>
      <c r="E26" s="2"/>
      <c r="F26" s="2"/>
      <c r="G26" s="2"/>
    </row>
    <row r="27" spans="1:7" x14ac:dyDescent="0.25">
      <c r="A27" s="4" t="s">
        <v>9</v>
      </c>
      <c r="B27" s="2">
        <f>SUM(B18:B25)</f>
        <v>6175</v>
      </c>
      <c r="C27" s="2">
        <f>SUM(C18:C25)</f>
        <v>8728</v>
      </c>
      <c r="D27" s="2">
        <f>SUM(D18:D25)</f>
        <v>9192.4499999999989</v>
      </c>
      <c r="E27" s="2">
        <f>SUM(E18:E25)</f>
        <v>9371.5112499999996</v>
      </c>
      <c r="F27" s="2">
        <f>SUM(F18:F25)</f>
        <v>9565.2990312499987</v>
      </c>
      <c r="G27" s="2">
        <f>SUM(G18:G25)</f>
        <v>9763.9315070312477</v>
      </c>
    </row>
    <row r="29" spans="1:7" hidden="1" x14ac:dyDescent="0.25"/>
    <row r="30" spans="1:7" hidden="1" x14ac:dyDescent="0.25">
      <c r="B30" s="1" t="s">
        <v>11</v>
      </c>
    </row>
    <row r="31" spans="1:7" hidden="1" x14ac:dyDescent="0.25"/>
    <row r="32" spans="1:7" hidden="1" x14ac:dyDescent="0.25">
      <c r="A32" s="6"/>
      <c r="B32" s="7"/>
      <c r="C32" s="7"/>
      <c r="D32" s="7"/>
      <c r="E32" s="7" t="s">
        <v>0</v>
      </c>
      <c r="F32" s="7"/>
      <c r="G32" s="7"/>
    </row>
    <row r="33" spans="1:9" hidden="1" x14ac:dyDescent="0.25">
      <c r="A33" s="6"/>
      <c r="B33" s="7">
        <v>2026</v>
      </c>
      <c r="C33" s="7">
        <v>2027</v>
      </c>
      <c r="D33" s="7">
        <v>2028</v>
      </c>
      <c r="E33" s="7">
        <v>2029</v>
      </c>
      <c r="F33" s="7">
        <v>2030</v>
      </c>
      <c r="G33" s="7">
        <v>2031</v>
      </c>
    </row>
    <row r="34" spans="1:9" hidden="1" x14ac:dyDescent="0.25">
      <c r="A34" s="6"/>
      <c r="B34" s="6"/>
      <c r="C34" s="6"/>
      <c r="D34" s="6"/>
      <c r="E34" s="6"/>
      <c r="F34" s="6"/>
      <c r="G34" s="6"/>
    </row>
    <row r="35" spans="1:9" hidden="1" x14ac:dyDescent="0.25">
      <c r="A35" s="7" t="s">
        <v>1</v>
      </c>
      <c r="B35" s="6">
        <v>8.85</v>
      </c>
      <c r="C35" s="6">
        <v>8.85</v>
      </c>
      <c r="D35" s="6">
        <v>8.85</v>
      </c>
      <c r="E35" s="6">
        <v>8.85</v>
      </c>
      <c r="F35" s="6">
        <v>8.85</v>
      </c>
      <c r="G35" s="6">
        <v>8.85</v>
      </c>
      <c r="H35" s="8" t="s">
        <v>13</v>
      </c>
      <c r="I35" s="8"/>
    </row>
    <row r="36" spans="1:9" hidden="1" x14ac:dyDescent="0.25">
      <c r="A36" s="7" t="s">
        <v>2</v>
      </c>
      <c r="B36" s="6">
        <v>2.19</v>
      </c>
      <c r="C36" s="6">
        <v>2.19</v>
      </c>
      <c r="D36" s="6">
        <v>2.19</v>
      </c>
      <c r="E36" s="6">
        <v>2.19</v>
      </c>
      <c r="F36" s="6">
        <v>2.19</v>
      </c>
      <c r="G36" s="6">
        <v>2.19</v>
      </c>
      <c r="H36" s="8" t="s">
        <v>13</v>
      </c>
      <c r="I36" s="8"/>
    </row>
    <row r="37" spans="1:9" hidden="1" x14ac:dyDescent="0.25">
      <c r="A37" s="7"/>
      <c r="B37" s="6"/>
      <c r="C37" s="6"/>
      <c r="D37" s="6"/>
      <c r="E37" s="6"/>
      <c r="F37" s="6"/>
      <c r="G37" s="6"/>
    </row>
    <row r="38" spans="1:9" hidden="1" x14ac:dyDescent="0.25">
      <c r="A38" s="7" t="s">
        <v>7</v>
      </c>
      <c r="B38" s="6">
        <v>0.18</v>
      </c>
      <c r="C38" s="6">
        <v>0</v>
      </c>
      <c r="D38" s="6">
        <v>0</v>
      </c>
      <c r="E38" s="6"/>
      <c r="F38" s="6"/>
      <c r="G38" s="6"/>
    </row>
    <row r="39" spans="1:9" hidden="1" x14ac:dyDescent="0.25">
      <c r="A39" s="7" t="s">
        <v>6</v>
      </c>
      <c r="B39" s="6">
        <v>0.17</v>
      </c>
      <c r="C39" s="6">
        <v>0.17</v>
      </c>
      <c r="D39" s="6">
        <v>0.17</v>
      </c>
      <c r="E39" s="6">
        <v>0.17</v>
      </c>
      <c r="F39" s="6">
        <v>0.17</v>
      </c>
      <c r="G39" s="6">
        <v>0.17</v>
      </c>
    </row>
    <row r="40" spans="1:9" hidden="1" x14ac:dyDescent="0.25">
      <c r="A40" s="7" t="s">
        <v>8</v>
      </c>
      <c r="B40" s="6">
        <v>0.39</v>
      </c>
      <c r="C40" s="6">
        <v>0.4</v>
      </c>
      <c r="D40" s="6">
        <v>0.4</v>
      </c>
      <c r="E40" s="6">
        <v>0.4</v>
      </c>
      <c r="F40" s="6">
        <v>0.4</v>
      </c>
      <c r="G40" s="6">
        <v>0.4</v>
      </c>
    </row>
    <row r="41" spans="1:9" hidden="1" x14ac:dyDescent="0.25">
      <c r="A41" s="7" t="s">
        <v>3</v>
      </c>
      <c r="B41" s="6">
        <v>0.17</v>
      </c>
      <c r="C41" s="6">
        <v>1.73</v>
      </c>
      <c r="D41" s="6">
        <v>2.21</v>
      </c>
      <c r="E41" s="6">
        <v>2.19</v>
      </c>
      <c r="F41" s="6">
        <v>2.19</v>
      </c>
      <c r="G41" s="6">
        <v>2.19</v>
      </c>
    </row>
    <row r="42" spans="1:9" hidden="1" x14ac:dyDescent="0.25">
      <c r="A42" s="7" t="s">
        <v>4</v>
      </c>
      <c r="B42" s="6">
        <v>0.4</v>
      </c>
      <c r="C42" s="6">
        <v>0.41</v>
      </c>
      <c r="D42" s="6">
        <v>0.49</v>
      </c>
      <c r="E42" s="6">
        <v>0.49</v>
      </c>
      <c r="F42" s="6">
        <v>0.49</v>
      </c>
      <c r="G42" s="6">
        <v>0.49</v>
      </c>
    </row>
    <row r="43" spans="1:9" hidden="1" x14ac:dyDescent="0.25">
      <c r="A43" s="7"/>
      <c r="B43" s="6"/>
      <c r="C43" s="6"/>
      <c r="D43" s="6"/>
      <c r="E43" s="6"/>
      <c r="F43" s="6"/>
      <c r="G43" s="6"/>
    </row>
    <row r="44" spans="1:9" hidden="1" x14ac:dyDescent="0.25">
      <c r="A44" s="7" t="s">
        <v>5</v>
      </c>
      <c r="B44" s="6"/>
      <c r="C44" s="6">
        <v>3.44</v>
      </c>
      <c r="D44" s="6">
        <v>3.44</v>
      </c>
      <c r="E44" s="6">
        <v>3.44</v>
      </c>
      <c r="F44" s="6">
        <v>3.44</v>
      </c>
      <c r="G44" s="6">
        <v>3.44</v>
      </c>
      <c r="H44" s="8" t="s">
        <v>14</v>
      </c>
    </row>
    <row r="45" spans="1:9" hidden="1" x14ac:dyDescent="0.25">
      <c r="A45" s="6"/>
      <c r="B45" s="6"/>
      <c r="C45" s="6"/>
      <c r="D45" s="6"/>
      <c r="E45" s="6"/>
      <c r="F45" s="6"/>
      <c r="G45" s="6"/>
    </row>
    <row r="46" spans="1:9" hidden="1" x14ac:dyDescent="0.25">
      <c r="A46" s="6"/>
      <c r="B46" s="6"/>
      <c r="C46" s="6"/>
      <c r="D46" s="6"/>
      <c r="E46" s="6"/>
      <c r="F46" s="6"/>
      <c r="G46" s="6"/>
    </row>
    <row r="47" spans="1:9" hidden="1" x14ac:dyDescent="0.25">
      <c r="A47" s="6" t="s">
        <v>12</v>
      </c>
      <c r="B47" s="6">
        <f>SUM(B35:B44)</f>
        <v>12.35</v>
      </c>
      <c r="C47" s="6">
        <f>SUM(C35:C44)</f>
        <v>17.190000000000001</v>
      </c>
      <c r="D47" s="6">
        <f t="shared" ref="D47:G47" si="1">SUM(D35:D44)</f>
        <v>17.75</v>
      </c>
      <c r="E47" s="6">
        <f t="shared" si="1"/>
        <v>17.73</v>
      </c>
      <c r="F47" s="6">
        <f t="shared" si="1"/>
        <v>17.73</v>
      </c>
      <c r="G47" s="6">
        <f t="shared" si="1"/>
        <v>17.73</v>
      </c>
    </row>
    <row r="48" spans="1:9" hidden="1" x14ac:dyDescent="0.25"/>
    <row r="49" spans="1:1" x14ac:dyDescent="0.25">
      <c r="A49" s="1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Horsfall</dc:creator>
  <cp:lastModifiedBy>Mark Horsfall</cp:lastModifiedBy>
  <dcterms:created xsi:type="dcterms:W3CDTF">2026-04-16T17:26:27Z</dcterms:created>
  <dcterms:modified xsi:type="dcterms:W3CDTF">2026-04-17T15:54:21Z</dcterms:modified>
</cp:coreProperties>
</file>